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39 - 21.6. - ZCU - Výpočetní technika (III.) 062 - 2021 - HONZA, zbozi OK\odvzdani\"/>
    </mc:Choice>
  </mc:AlternateContent>
  <xr:revisionPtr revIDLastSave="0" documentId="13_ncr:1_{B3C66449-DEE7-4E9F-BD89-A50CC5E2BF8C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9" i="1" l="1"/>
  <c r="S11" i="1" l="1"/>
  <c r="T11" i="1"/>
  <c r="P11" i="1"/>
  <c r="T9" i="1" l="1"/>
  <c r="P9" i="1"/>
  <c r="P10" i="1"/>
  <c r="S8" i="1" l="1"/>
  <c r="T8" i="1"/>
  <c r="P8" i="1"/>
  <c r="S10" i="1" l="1"/>
  <c r="T10" i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<sst xmlns="http://schemas.openxmlformats.org/spreadsheetml/2006/main" count="74" uniqueCount="64">
  <si>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</si>
  <si>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</si>
  <si>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</si>
  <si>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</si>
  <si>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</si>
  <si>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</si>
  <si>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</si>
  <si>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</si>
  <si>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</si>
  <si>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</si>
  <si>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</si>
  <si>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</si>
  <si>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>30231310-3 - Ploché monitory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</si>
  <si>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</si>
  <si>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</si>
  <si>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</si>
  <si>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</si>
  <si>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</si>
  <si>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</si>
  <si>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</si>
  <si>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</si>
  <si>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</si>
  <si>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</si>
  <si>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</si>
  <si>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</si>
  <si>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</si>
  <si>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</si>
  <si>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</si>
  <si>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</si>
  <si>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</si>
  <si>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</si>
  <si>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</si>
  <si>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</si>
  <si>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</si>
  <si>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</si>
  <si>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</si>
  <si>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Záruka na zboží min. 24 měsíců.</t>
  </si>
  <si>
    <t xml:space="preserve">Příloha č. 2 Kupní smlouvy - technická specifikace
Výpočetní technika (III.) 062 - 2021 </t>
  </si>
  <si>
    <t>Monitor 27''</t>
  </si>
  <si>
    <t>Ing. Jiří Basl, PhD., 
Tel.: 37763 4249, 
603 216 039</t>
  </si>
  <si>
    <t>Univerzitní 26,
301 00 Plzeň,
Fakulta elektrotechnická,
místnost EK 502</t>
  </si>
  <si>
    <t>Záruka na zboží min. 36 měsíců, servis  NBD u zákazníka.</t>
  </si>
  <si>
    <r>
      <t>Velikost úhlopříčky 27", nativní rozlišení min. 2560x1440 matný, poměr stran 16:9. 
Rozhraní HDMI.
Jas min. 350 cd/m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2.
</t>
    </r>
    <r>
      <rPr>
        <sz val="11"/>
        <color theme="1"/>
        <rFont val="Calibri"/>
        <family val="2"/>
        <charset val="238"/>
        <scheme val="minor"/>
      </rPr>
      <t>Typ panelu IPS. 
Kabel HDMI.
Čas odezvy max. 4ms, obnovovací frekvence 75 Hz. 
Typický kontrastní poměr 1000:1. 
Max. pozorovací úhel 178°/178°.  
Kloubové otáčení - pivot. 
Obsahuje zabudované reproduktory a sluchátkový výstup. 
Možnost montáže na zeď (VESA).</t>
    </r>
  </si>
  <si>
    <t>Baterie pro Dell vostro 3350</t>
  </si>
  <si>
    <t>Operační paměť</t>
  </si>
  <si>
    <t>SSD disk 500 GB</t>
  </si>
  <si>
    <t>Záruka na zboží min. 10 let.</t>
  </si>
  <si>
    <t>Záruka na zboží min. 5 let.</t>
  </si>
  <si>
    <t>Mgr. Jan Král, 
Tel.: 37763 6123</t>
  </si>
  <si>
    <t>Klatovská třída 1736/51, 
301 00 Plzeň,
Fakulta pedagogická - Děkanát,
místnost KL 221</t>
  </si>
  <si>
    <t>Baterie kompatibilní s notebookem Dell Vostro 3350,  Li-Ion, 4-článková, kapacita min. 2600mAh (40Wh).</t>
  </si>
  <si>
    <t>Paměť SO-DIMM určená pro notebooky, 1333 MHz, typ DDR3.
Kapacita min. 4 GB.
Časování CL9, napájení 1,5 V.</t>
  </si>
  <si>
    <t>Monitor s úhlopříčkou  23,8" až 24,2", rozlišení Full HD (1920 x 1080), poměr stran 16:9.
Typ displeje IPS, LED podsvícení, povrch matný.
Konektory HDMI a DisplayPort, USB hub, reproduktory, Blue light reduction. 
Barva černá. 
HDMI kabel musí být součástí balení.
Záruka na zboží min. 24 měsíců.</t>
  </si>
  <si>
    <t>Monitor</t>
  </si>
  <si>
    <t>Mgr. Jan Král,
Tel.: 37763 6123</t>
  </si>
  <si>
    <t>Klatovská 51, 
301 00 Plzeň, 
Fakulta pedagogická - Děkanát
místnost KL 221</t>
  </si>
  <si>
    <r>
      <t xml:space="preserve">SSD 2,5".
Kapacita min. 500 GB.
Interní rozhraní SATA III.
Rychlost náhodného čtení 98 000 IOPS.
Rychlost náhodného zápisu </t>
    </r>
    <r>
      <rPr>
        <sz val="11"/>
        <color rgb="FFFF0000"/>
        <rFont val="Calibri"/>
        <family val="2"/>
        <charset val="238"/>
        <scheme val="minor"/>
      </rPr>
      <t>88 000 IOPS</t>
    </r>
    <r>
      <rPr>
        <sz val="11"/>
        <color theme="1"/>
        <rFont val="Calibri"/>
        <family val="2"/>
        <charset val="238"/>
        <scheme val="minor"/>
      </rPr>
      <t>.
Rychlost čtení min. 550 MB/s.
Rychlost zápisu min. 520 MB/s.
Životnost min. 300 TBW.</t>
    </r>
  </si>
  <si>
    <t>Dell S2721DS (210-AXKW), záruka 36 měsíců</t>
  </si>
  <si>
    <t>TRX baterie pro DELL Vostro 3300/3350 4-článková/40 Wh/2600mAh (TRX-451-11354), záruka 24 měsíců</t>
  </si>
  <si>
    <t>PATRIOT SO-DIMM 4GB DDR3-1333MHz CL9 DR (PSD34G13332S), záruka 120 měsíců</t>
  </si>
  <si>
    <t>Iiyama G-Master G2440HSU-B1, záruka 24 měsíců</t>
  </si>
  <si>
    <t>https://downloads.dell.com/Manuals/all-products/esuprt_electronics_accessories/esuprt_electronics_accessories_monitors/dell-s2721d-monitor_User%27s-Guide_en-us.pdf</t>
  </si>
  <si>
    <t>https://iiyama.com/pdf/Product/806/en.pdf</t>
  </si>
  <si>
    <t>SAMSUNG 870 EVO 500GB (MZ-77E500B/EU),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</si>
</sst>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8" fillId="0" borderId="0"/>
  </cellStyleXfs>
  <cellXfs count="13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" fillId="6" borderId="16" xfId="0" applyFont="1" applyFill="1" applyBorder="1" applyAlignment="1">
      <alignment horizontal="left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left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2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2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95250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95250</xdr:colOff>
      <xdr:row>79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136708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L1" zoomScale="90" zoomScaleNormal="90" workbookViewId="0">
      <selection activeCell="F7" sqref="F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1.7109375" style="1" customWidth="1"/>
    <col min="4" max="4" width="12.28515625" style="2" customWidth="1"/>
    <col min="5" max="5" width="10.5703125" style="3" customWidth="1"/>
    <col min="6" max="6" width="111.71093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8.28515625" style="5" hidden="1" customWidth="1"/>
    <col min="12" max="12" width="33.85546875" style="5" customWidth="1"/>
    <col min="13" max="13" width="29.140625" style="5" customWidth="1"/>
    <col min="14" max="14" width="47" style="4" customWidth="1"/>
    <col min="15" max="15" width="31.855468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0.285156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17" t="s">
        <v>37</v>
      </c>
      <c r="C1" s="118"/>
      <c r="D1" s="11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0"/>
      <c r="E3" s="100"/>
      <c r="F3" s="10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0"/>
      <c r="E4" s="100"/>
      <c r="F4" s="100"/>
      <c r="G4" s="100"/>
      <c r="H4" s="10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15" t="s">
        <v>2</v>
      </c>
      <c r="H5" s="116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32</v>
      </c>
      <c r="I6" s="40" t="s">
        <v>19</v>
      </c>
      <c r="J6" s="39" t="s">
        <v>20</v>
      </c>
      <c r="K6" s="39" t="s">
        <v>29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01" t="s">
        <v>7</v>
      </c>
      <c r="T6" s="44" t="s">
        <v>8</v>
      </c>
      <c r="U6" s="41" t="s">
        <v>25</v>
      </c>
      <c r="V6" s="41" t="s">
        <v>26</v>
      </c>
    </row>
    <row r="7" spans="1:22" ht="201.75" customHeight="1" thickTop="1" thickBot="1" x14ac:dyDescent="0.3">
      <c r="A7" s="20"/>
      <c r="B7" s="63">
        <v>1</v>
      </c>
      <c r="C7" s="64" t="s">
        <v>38</v>
      </c>
      <c r="D7" s="65">
        <v>1</v>
      </c>
      <c r="E7" s="66" t="s">
        <v>35</v>
      </c>
      <c r="F7" s="67" t="s">
        <v>42</v>
      </c>
      <c r="G7" s="102" t="s">
        <v>57</v>
      </c>
      <c r="H7" s="102" t="s">
        <v>61</v>
      </c>
      <c r="I7" s="68" t="s">
        <v>30</v>
      </c>
      <c r="J7" s="66" t="s">
        <v>31</v>
      </c>
      <c r="K7" s="66"/>
      <c r="L7" s="69" t="s">
        <v>41</v>
      </c>
      <c r="M7" s="69" t="s">
        <v>39</v>
      </c>
      <c r="N7" s="69" t="s">
        <v>40</v>
      </c>
      <c r="O7" s="70">
        <v>30</v>
      </c>
      <c r="P7" s="71">
        <f>D7*Q7</f>
        <v>5080</v>
      </c>
      <c r="Q7" s="72">
        <v>5080</v>
      </c>
      <c r="R7" s="107">
        <v>5077</v>
      </c>
      <c r="S7" s="73">
        <f>D7*R7</f>
        <v>5077</v>
      </c>
      <c r="T7" s="74" t="str">
        <f t="shared" ref="T7" si="0">IF(ISNUMBER(R7), IF(R7&gt;Q7,"NEVYHOVUJE","VYHOVUJE")," ")</f>
        <v>VYHOVUJE</v>
      </c>
      <c r="U7" s="75"/>
      <c r="V7" s="66" t="s">
        <v>11</v>
      </c>
    </row>
    <row r="8" spans="1:22" ht="63.75" customHeight="1" x14ac:dyDescent="0.25">
      <c r="A8" s="20"/>
      <c r="B8" s="48">
        <v>2</v>
      </c>
      <c r="C8" s="53" t="s">
        <v>43</v>
      </c>
      <c r="D8" s="49">
        <v>1</v>
      </c>
      <c r="E8" s="50" t="s">
        <v>35</v>
      </c>
      <c r="F8" s="78" t="s">
        <v>50</v>
      </c>
      <c r="G8" s="103" t="s">
        <v>58</v>
      </c>
      <c r="H8" s="134"/>
      <c r="I8" s="127" t="s">
        <v>30</v>
      </c>
      <c r="J8" s="113" t="s">
        <v>31</v>
      </c>
      <c r="K8" s="113"/>
      <c r="L8" s="76" t="s">
        <v>36</v>
      </c>
      <c r="M8" s="129" t="s">
        <v>48</v>
      </c>
      <c r="N8" s="129" t="s">
        <v>49</v>
      </c>
      <c r="O8" s="132">
        <v>30</v>
      </c>
      <c r="P8" s="61">
        <f>D8*Q8</f>
        <v>600</v>
      </c>
      <c r="Q8" s="51">
        <v>600</v>
      </c>
      <c r="R8" s="108">
        <v>491</v>
      </c>
      <c r="S8" s="52">
        <f>D8*R8</f>
        <v>491</v>
      </c>
      <c r="T8" s="62" t="str">
        <f t="shared" ref="T8:T9" si="1">IF(ISNUMBER(R8), IF(R8&gt;Q8,"NEVYHOVUJE","VYHOVUJE")," ")</f>
        <v>VYHOVUJE</v>
      </c>
      <c r="U8" s="113"/>
      <c r="V8" s="50" t="s">
        <v>15</v>
      </c>
    </row>
    <row r="9" spans="1:22" ht="63.75" customHeight="1" x14ac:dyDescent="0.25">
      <c r="A9" s="20"/>
      <c r="B9" s="54">
        <v>3</v>
      </c>
      <c r="C9" s="55" t="s">
        <v>44</v>
      </c>
      <c r="D9" s="56">
        <v>1</v>
      </c>
      <c r="E9" s="57" t="s">
        <v>35</v>
      </c>
      <c r="F9" s="79" t="s">
        <v>51</v>
      </c>
      <c r="G9" s="104" t="s">
        <v>59</v>
      </c>
      <c r="H9" s="135"/>
      <c r="I9" s="128"/>
      <c r="J9" s="114"/>
      <c r="K9" s="114"/>
      <c r="L9" s="77" t="s">
        <v>46</v>
      </c>
      <c r="M9" s="130"/>
      <c r="N9" s="131"/>
      <c r="O9" s="133"/>
      <c r="P9" s="58">
        <f>D9*Q9</f>
        <v>450</v>
      </c>
      <c r="Q9" s="59">
        <v>450</v>
      </c>
      <c r="R9" s="109">
        <v>447</v>
      </c>
      <c r="S9" s="52">
        <f>D9*R9</f>
        <v>447</v>
      </c>
      <c r="T9" s="60" t="str">
        <f t="shared" si="1"/>
        <v>VYHOVUJE</v>
      </c>
      <c r="U9" s="114"/>
      <c r="V9" s="57" t="s">
        <v>14</v>
      </c>
    </row>
    <row r="10" spans="1:22" ht="152.25" customHeight="1" thickBot="1" x14ac:dyDescent="0.3">
      <c r="A10" s="20"/>
      <c r="B10" s="80">
        <v>4</v>
      </c>
      <c r="C10" s="81" t="s">
        <v>45</v>
      </c>
      <c r="D10" s="82">
        <v>1</v>
      </c>
      <c r="E10" s="83" t="s">
        <v>35</v>
      </c>
      <c r="F10" s="112" t="s">
        <v>56</v>
      </c>
      <c r="G10" s="105" t="s">
        <v>63</v>
      </c>
      <c r="H10" s="136"/>
      <c r="I10" s="128"/>
      <c r="J10" s="114"/>
      <c r="K10" s="114"/>
      <c r="L10" s="84" t="s">
        <v>47</v>
      </c>
      <c r="M10" s="130"/>
      <c r="N10" s="131"/>
      <c r="O10" s="133"/>
      <c r="P10" s="85">
        <f>D10*Q10</f>
        <v>1500</v>
      </c>
      <c r="Q10" s="86">
        <v>1500</v>
      </c>
      <c r="R10" s="110">
        <v>1500</v>
      </c>
      <c r="S10" s="87">
        <f>D10*R10</f>
        <v>1500</v>
      </c>
      <c r="T10" s="88" t="str">
        <f t="shared" ref="T10" si="2">IF(ISNUMBER(R10), IF(R10&gt;Q10,"NEVYHOVUJE","VYHOVUJE")," ")</f>
        <v>VYHOVUJE</v>
      </c>
      <c r="U10" s="114"/>
      <c r="V10" s="83" t="s">
        <v>13</v>
      </c>
    </row>
    <row r="11" spans="1:22" ht="152.25" customHeight="1" thickBot="1" x14ac:dyDescent="0.3">
      <c r="A11" s="20"/>
      <c r="B11" s="89">
        <v>5</v>
      </c>
      <c r="C11" s="90" t="s">
        <v>53</v>
      </c>
      <c r="D11" s="91">
        <v>2</v>
      </c>
      <c r="E11" s="92" t="s">
        <v>35</v>
      </c>
      <c r="F11" s="93" t="s">
        <v>52</v>
      </c>
      <c r="G11" s="106" t="s">
        <v>60</v>
      </c>
      <c r="H11" s="106" t="s">
        <v>62</v>
      </c>
      <c r="I11" s="90" t="s">
        <v>30</v>
      </c>
      <c r="J11" s="92" t="s">
        <v>31</v>
      </c>
      <c r="K11" s="92"/>
      <c r="L11" s="94" t="s">
        <v>36</v>
      </c>
      <c r="M11" s="94" t="s">
        <v>54</v>
      </c>
      <c r="N11" s="94" t="s">
        <v>55</v>
      </c>
      <c r="O11" s="95">
        <v>30</v>
      </c>
      <c r="P11" s="96">
        <f>D11*Q11</f>
        <v>10000</v>
      </c>
      <c r="Q11" s="97">
        <v>5000</v>
      </c>
      <c r="R11" s="111">
        <v>3198</v>
      </c>
      <c r="S11" s="98">
        <f>D11*R11</f>
        <v>6396</v>
      </c>
      <c r="T11" s="99" t="str">
        <f t="shared" ref="T11" si="3">IF(ISNUMBER(R11), IF(R11&gt;Q11,"NEVYHOVUJE","VYHOVUJE")," ")</f>
        <v>VYHOVUJE</v>
      </c>
      <c r="U11" s="92"/>
      <c r="V11" s="92" t="s">
        <v>12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" customHeight="1" thickTop="1" thickBot="1" x14ac:dyDescent="0.3">
      <c r="B13" s="123" t="s">
        <v>34</v>
      </c>
      <c r="C13" s="123"/>
      <c r="D13" s="123"/>
      <c r="E13" s="123"/>
      <c r="F13" s="123"/>
      <c r="G13" s="123"/>
      <c r="H13" s="123"/>
      <c r="I13" s="123"/>
      <c r="J13" s="21"/>
      <c r="K13" s="21"/>
      <c r="L13" s="7"/>
      <c r="M13" s="7"/>
      <c r="N13" s="7"/>
      <c r="O13" s="22"/>
      <c r="P13" s="22"/>
      <c r="Q13" s="23" t="s">
        <v>9</v>
      </c>
      <c r="R13" s="124" t="s">
        <v>10</v>
      </c>
      <c r="S13" s="125"/>
      <c r="T13" s="126"/>
      <c r="U13" s="24"/>
      <c r="V13" s="25"/>
    </row>
    <row r="14" spans="1:22" ht="43.15" customHeight="1" thickTop="1" thickBot="1" x14ac:dyDescent="0.3">
      <c r="B14" s="119" t="s">
        <v>33</v>
      </c>
      <c r="C14" s="119"/>
      <c r="D14" s="119"/>
      <c r="E14" s="119"/>
      <c r="F14" s="119"/>
      <c r="G14" s="119"/>
      <c r="I14" s="26"/>
      <c r="L14" s="9"/>
      <c r="M14" s="9"/>
      <c r="N14" s="9"/>
      <c r="O14" s="27"/>
      <c r="P14" s="27"/>
      <c r="Q14" s="28">
        <f>SUM(P7:P11)</f>
        <v>17630</v>
      </c>
      <c r="R14" s="120">
        <f>SUM(S7:S11)</f>
        <v>13911</v>
      </c>
      <c r="S14" s="121"/>
      <c r="T14" s="122"/>
    </row>
    <row r="15" spans="1:22" ht="15.75" thickTop="1" x14ac:dyDescent="0.25">
      <c r="H15" s="10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100"/>
      <c r="H16" s="10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100"/>
      <c r="H17" s="10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100"/>
      <c r="H18" s="10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100"/>
      <c r="H19" s="10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0"/>
      <c r="H21" s="10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0"/>
      <c r="H22" s="10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0"/>
      <c r="H23" s="10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0"/>
      <c r="H24" s="10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0"/>
      <c r="H25" s="10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0"/>
      <c r="H26" s="10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0"/>
      <c r="H27" s="10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0"/>
      <c r="H28" s="10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0"/>
      <c r="H29" s="10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0"/>
      <c r="H30" s="10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0"/>
      <c r="H31" s="10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0"/>
      <c r="H32" s="10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0"/>
      <c r="H33" s="10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0"/>
      <c r="H34" s="10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0"/>
      <c r="H35" s="10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0"/>
      <c r="H36" s="10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0"/>
      <c r="H37" s="10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0"/>
      <c r="H38" s="10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0"/>
      <c r="H39" s="10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0"/>
      <c r="H40" s="10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0"/>
      <c r="H41" s="10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0"/>
      <c r="H42" s="10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0"/>
      <c r="H43" s="10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0"/>
      <c r="H44" s="10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0"/>
      <c r="H45" s="10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0"/>
      <c r="H46" s="10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0"/>
      <c r="H47" s="10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0"/>
      <c r="H48" s="10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0"/>
      <c r="H49" s="10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0"/>
      <c r="H50" s="10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0"/>
      <c r="H51" s="10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0"/>
      <c r="H52" s="10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0"/>
      <c r="H53" s="10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0"/>
      <c r="H54" s="10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0"/>
      <c r="H55" s="10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0"/>
      <c r="H56" s="10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0"/>
      <c r="H57" s="10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0"/>
      <c r="H58" s="10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0"/>
      <c r="H59" s="10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0"/>
      <c r="H60" s="10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0"/>
      <c r="H61" s="10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0"/>
      <c r="H62" s="10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0"/>
      <c r="H63" s="10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0"/>
      <c r="H64" s="10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0"/>
      <c r="H65" s="10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0"/>
      <c r="H66" s="10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0"/>
      <c r="H67" s="10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0"/>
      <c r="H68" s="10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0"/>
      <c r="H69" s="10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0"/>
      <c r="H70" s="10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0"/>
      <c r="H71" s="10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0"/>
      <c r="H72" s="10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0"/>
      <c r="H73" s="10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0"/>
      <c r="H74" s="10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0"/>
      <c r="H75" s="10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0"/>
      <c r="H76" s="10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0"/>
      <c r="H77" s="10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0"/>
      <c r="H78" s="10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0"/>
      <c r="H79" s="10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0"/>
      <c r="H80" s="10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0"/>
      <c r="H81" s="10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0"/>
      <c r="H82" s="10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0"/>
      <c r="H83" s="10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0"/>
      <c r="H84" s="10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0"/>
      <c r="H85" s="10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0"/>
      <c r="H86" s="10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0"/>
      <c r="H87" s="10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0"/>
      <c r="H88" s="10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0"/>
      <c r="H89" s="10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0"/>
      <c r="H90" s="10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0"/>
      <c r="H91" s="10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0"/>
      <c r="H92" s="10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0"/>
      <c r="H93" s="10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0"/>
      <c r="H94" s="10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0"/>
      <c r="H95" s="10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0"/>
      <c r="H96" s="10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0"/>
      <c r="H97" s="10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0"/>
      <c r="H98" s="10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0"/>
      <c r="H99" s="10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0"/>
      <c r="H100" s="100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BnLcHg4Icaa6avmWsoD9Zzl49kK/nub4m49ARhEYv5KDMkz6HT0WjM82FBleyItn8XADAGwZrA5/DHdIW687zA==" saltValue="sqxLvmwUV+YLgIp2hkXF1w==" spinCount="100000" sheet="1" objects="1" scenarios="1"/>
  <mergeCells count="14">
    <mergeCell ref="U8:U10"/>
    <mergeCell ref="G5:H5"/>
    <mergeCell ref="B1:D1"/>
    <mergeCell ref="B14:G14"/>
    <mergeCell ref="R14:T14"/>
    <mergeCell ref="B13:I13"/>
    <mergeCell ref="R13:T13"/>
    <mergeCell ref="I8:I10"/>
    <mergeCell ref="J8:J10"/>
    <mergeCell ref="K8:K10"/>
    <mergeCell ref="M8:M10"/>
    <mergeCell ref="N8:N10"/>
    <mergeCell ref="O8:O10"/>
    <mergeCell ref="H8:H10"/>
  </mergeCells>
  <conditionalFormatting sqref="D7:D11 B7:B11">
    <cfRule type="containsBlanks" dxfId="19" priority="64">
      <formula>LEN(TRIM(B7))=0</formula>
    </cfRule>
  </conditionalFormatting>
  <conditionalFormatting sqref="B7:B11">
    <cfRule type="cellIs" dxfId="18" priority="61" operator="greaterThanOrEqual">
      <formula>1</formula>
    </cfRule>
  </conditionalFormatting>
  <conditionalFormatting sqref="T7:T11">
    <cfRule type="cellIs" dxfId="17" priority="48" operator="equal">
      <formula>"VYHOVUJE"</formula>
    </cfRule>
  </conditionalFormatting>
  <conditionalFormatting sqref="T7:T11">
    <cfRule type="cellIs" dxfId="16" priority="47" operator="equal">
      <formula>"NEVYHOVUJE"</formula>
    </cfRule>
  </conditionalFormatting>
  <conditionalFormatting sqref="H8 R7:R11">
    <cfRule type="containsBlanks" dxfId="15" priority="41">
      <formula>LEN(TRIM(H7))=0</formula>
    </cfRule>
  </conditionalFormatting>
  <conditionalFormatting sqref="H8 R7:R11">
    <cfRule type="notContainsBlanks" dxfId="14" priority="39">
      <formula>LEN(TRIM(H7))&gt;0</formula>
    </cfRule>
  </conditionalFormatting>
  <conditionalFormatting sqref="H8 R7:R11">
    <cfRule type="notContainsBlanks" dxfId="13" priority="38">
      <formula>LEN(TRIM(H7))&gt;0</formula>
    </cfRule>
  </conditionalFormatting>
  <conditionalFormatting sqref="H8">
    <cfRule type="notContainsBlanks" dxfId="12" priority="37">
      <formula>LEN(TRIM(H8))&gt;0</formula>
    </cfRule>
  </conditionalFormatting>
  <conditionalFormatting sqref="G7:G11">
    <cfRule type="containsBlanks" dxfId="11" priority="12">
      <formula>LEN(TRIM(G7))=0</formula>
    </cfRule>
  </conditionalFormatting>
  <conditionalFormatting sqref="G7:G11">
    <cfRule type="notContainsBlanks" dxfId="10" priority="11">
      <formula>LEN(TRIM(G7))&gt;0</formula>
    </cfRule>
  </conditionalFormatting>
  <conditionalFormatting sqref="G7:G11">
    <cfRule type="notContainsBlanks" dxfId="9" priority="10">
      <formula>LEN(TRIM(G7))&gt;0</formula>
    </cfRule>
  </conditionalFormatting>
  <conditionalFormatting sqref="G7:G11">
    <cfRule type="notContainsBlanks" dxfId="8" priority="9">
      <formula>LEN(TRIM(G7))&gt;0</formula>
    </cfRule>
  </conditionalFormatting>
  <conditionalFormatting sqref="H7">
    <cfRule type="containsBlanks" dxfId="7" priority="8">
      <formula>LEN(TRIM(H7))=0</formula>
    </cfRule>
  </conditionalFormatting>
  <conditionalFormatting sqref="H7">
    <cfRule type="notContainsBlanks" dxfId="6" priority="7">
      <formula>LEN(TRIM(H7))&gt;0</formula>
    </cfRule>
  </conditionalFormatting>
  <conditionalFormatting sqref="H7">
    <cfRule type="notContainsBlanks" dxfId="5" priority="6">
      <formula>LEN(TRIM(H7))&gt;0</formula>
    </cfRule>
  </conditionalFormatting>
  <conditionalFormatting sqref="H7">
    <cfRule type="notContainsBlanks" dxfId="4" priority="5">
      <formula>LEN(TRIM(H7))&gt;0</formula>
    </cfRule>
  </conditionalFormatting>
  <conditionalFormatting sqref="H11">
    <cfRule type="containsBlanks" dxfId="3" priority="4">
      <formula>LEN(TRIM(H11))=0</formula>
    </cfRule>
  </conditionalFormatting>
  <conditionalFormatting sqref="H11">
    <cfRule type="notContainsBlanks" dxfId="2" priority="3">
      <formula>LEN(TRIM(H11))&gt;0</formula>
    </cfRule>
  </conditionalFormatting>
  <conditionalFormatting sqref="H11">
    <cfRule type="notContainsBlanks" dxfId="1" priority="2">
      <formula>LEN(TRIM(H11))&gt;0</formula>
    </cfRule>
  </conditionalFormatting>
  <conditionalFormatting sqref="H11">
    <cfRule type="notContainsBlanks" dxfId="0" priority="1">
      <formula>LEN(TRIM(H11))&gt;0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J8 J11" xr:uid="{34DE74EC-95E6-4AF3-81E3-D304B9D253A9}">
      <formula1>"ANO,NE"</formula1>
    </dataValidation>
    <dataValidation type="list" allowBlank="1" showInputMessage="1" showErrorMessage="1" sqref="V7:V11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Jan Palivoda</cp:lastModifiedBy>
  <cp:revision>3</cp:revision>
  <cp:lastPrinted>2021-04-28T08:56:54Z</cp:lastPrinted>
  <dcterms:created xsi:type="dcterms:W3CDTF">2014-03-05T12:43:32Z</dcterms:created>
  <dcterms:modified xsi:type="dcterms:W3CDTF">2021-06-17T10:52:12Z</dcterms:modified>
</cp:coreProperties>
</file>